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435"/>
  </bookViews>
  <sheets>
    <sheet name="Plan1" sheetId="1" r:id="rId1"/>
    <sheet name="Plan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 s="1"/>
  <c r="H11" i="1"/>
  <c r="I11" i="1" s="1"/>
  <c r="H10" i="1"/>
  <c r="I10" i="1" s="1"/>
  <c r="H9" i="1"/>
  <c r="I9" i="1" s="1"/>
  <c r="H7" i="1"/>
  <c r="I7" i="1" s="1"/>
  <c r="H6" i="1"/>
  <c r="I6" i="1" s="1"/>
  <c r="D5" i="1"/>
  <c r="Q5" i="1" l="1"/>
  <c r="Q7" i="1"/>
  <c r="R7" i="1" s="1"/>
  <c r="H8" i="1"/>
  <c r="I8" i="1" s="1"/>
  <c r="H5" i="1"/>
  <c r="I5" i="1" s="1"/>
  <c r="J7" i="1"/>
  <c r="R5" i="1" l="1"/>
  <c r="S5" i="1" s="1"/>
  <c r="Q11" i="1"/>
  <c r="S7" i="1"/>
  <c r="Q6" i="1"/>
  <c r="Q12" i="1"/>
  <c r="Q9" i="1"/>
  <c r="Q10" i="1"/>
  <c r="Q8" i="1"/>
  <c r="D11" i="1"/>
  <c r="D7" i="1"/>
  <c r="D6" i="1"/>
  <c r="D12" i="1"/>
  <c r="D9" i="1"/>
  <c r="D10" i="1"/>
  <c r="D8" i="1"/>
  <c r="J12" i="1"/>
  <c r="J5" i="1"/>
  <c r="J10" i="1"/>
  <c r="J8" i="1"/>
  <c r="S12" i="1" l="1"/>
  <c r="T12" i="1" s="1"/>
  <c r="R12" i="1"/>
  <c r="S8" i="1"/>
  <c r="R8" i="1"/>
  <c r="S6" i="1"/>
  <c r="R6" i="1"/>
  <c r="S10" i="1"/>
  <c r="R10" i="1"/>
  <c r="S9" i="1"/>
  <c r="R9" i="1"/>
  <c r="S11" i="1"/>
  <c r="R11" i="1"/>
  <c r="T8" i="1"/>
  <c r="T10" i="1"/>
  <c r="T5" i="1"/>
  <c r="J9" i="1"/>
  <c r="J6" i="1"/>
  <c r="T7" i="1"/>
  <c r="J11" i="1"/>
  <c r="T9" i="1" l="1"/>
  <c r="T11" i="1"/>
  <c r="T6" i="1"/>
</calcChain>
</file>

<file path=xl/sharedStrings.xml><?xml version="1.0" encoding="utf-8"?>
<sst xmlns="http://schemas.openxmlformats.org/spreadsheetml/2006/main" count="62" uniqueCount="54">
  <si>
    <t>Código</t>
  </si>
  <si>
    <t>NDA</t>
  </si>
  <si>
    <t>Nota (NPC)</t>
  </si>
  <si>
    <t xml:space="preserve">Graduação </t>
  </si>
  <si>
    <t>Eng. Materiais</t>
  </si>
  <si>
    <t>Ciência e tecnologia</t>
  </si>
  <si>
    <t>NPC *0,4</t>
  </si>
  <si>
    <t>NDA com Peso</t>
  </si>
  <si>
    <t>Trab Completo Materiais Inter.</t>
  </si>
  <si>
    <t>Artigo B1,B2,B3</t>
  </si>
  <si>
    <t>Artigo A1,A2</t>
  </si>
  <si>
    <t>NCV</t>
  </si>
  <si>
    <t>NCV*0,3</t>
  </si>
  <si>
    <t xml:space="preserve">Item 3 </t>
  </si>
  <si>
    <t xml:space="preserve">Item 2 </t>
  </si>
  <si>
    <t xml:space="preserve">Item 1 </t>
  </si>
  <si>
    <t>Item 3</t>
  </si>
  <si>
    <t>Item 4</t>
  </si>
  <si>
    <t>Item4</t>
  </si>
  <si>
    <t>Item5</t>
  </si>
  <si>
    <t>Item6</t>
  </si>
  <si>
    <t>Item 5</t>
  </si>
  <si>
    <t>Item 6</t>
  </si>
  <si>
    <t>Peso por HE</t>
  </si>
  <si>
    <t>LEGENDA</t>
  </si>
  <si>
    <t>Trab. Completo Materiais Nac.</t>
  </si>
  <si>
    <t>Peso para pontuação de hístorico escolar conforme tabela 1 do edital</t>
  </si>
  <si>
    <t>NPC</t>
  </si>
  <si>
    <t>Nota Prova de conhecimentos básicos</t>
  </si>
  <si>
    <t>Nota de desempenho acadêmico</t>
  </si>
  <si>
    <t xml:space="preserve">Nota Currículo </t>
  </si>
  <si>
    <t>NF</t>
  </si>
  <si>
    <t>Nota final</t>
  </si>
  <si>
    <t>NF( Nota Final)</t>
  </si>
  <si>
    <t>NDA *0,3</t>
  </si>
  <si>
    <t>NDA Norm.</t>
  </si>
  <si>
    <t>NCV Norm.</t>
  </si>
  <si>
    <t>Norm.</t>
  </si>
  <si>
    <t>Normalização</t>
  </si>
  <si>
    <t>Bolsista IC ou Vololuntário</t>
  </si>
  <si>
    <t>Monitoria</t>
  </si>
  <si>
    <t>Eng. Química</t>
  </si>
  <si>
    <t>Química do Petróleo</t>
  </si>
  <si>
    <t>Ciência e Tecnologia</t>
  </si>
  <si>
    <t>Classificação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</si>
  <si>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</si>
  <si>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</si>
  <si>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r>
      <t>3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</si>
  <si>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r>
      <t>4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</si>
  <si>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r>
      <t>5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</si>
  <si>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r>
      <t>6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</si>
  <si>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r>
      <t>7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</si>
  <si>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r>
      <t>8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</si>
  <si>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t>PPGCEM - RESULTADO CLASSIFICATÓRIO DA SELEÇÃO DE MESTRADO - EDITAL 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</si>
</sst>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1091747</xdr:colOff>
      <xdr:row>14</xdr:row>
      <xdr:rowOff>59266</xdr:rowOff>
    </xdr:from>
    <xdr:to>
      <xdr:col>20</xdr:col>
      <xdr:colOff>604612</xdr:colOff>
      <xdr:row>28</xdr:row>
      <xdr:rowOff>128356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96" t="22428" r="10010" b="29245"/>
        <a:stretch/>
      </xdr:blipFill>
      <xdr:spPr>
        <a:xfrm>
          <a:off x="7778297" y="3069166"/>
          <a:ext cx="7904390" cy="2736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8"/>
  <sheetViews>
    <sheetView tabSelected="1" zoomScaleNormal="100" workbookViewId="0">
      <selection activeCell="E33" sqref="E33"/>
    </sheetView>
  </sheetViews>
  <sheetFormatPr defaultRowHeight="15" x14ac:dyDescent="0.25"/>
  <cols>
    <col min="1" max="1" width="9.140625" style="1"/>
    <col min="2" max="2" width="15.28515625" style="1" customWidth="1"/>
    <col min="3" max="3" width="14.28515625" style="1" bestFit="1" customWidth="1"/>
    <col min="4" max="4" width="12" style="1" bestFit="1" customWidth="1"/>
    <col min="5" max="5" width="26.85546875" style="1" bestFit="1" customWidth="1"/>
    <col min="6" max="6" width="8.42578125" style="1" customWidth="1"/>
    <col min="7" max="7" width="14.28515625" style="1" customWidth="1"/>
    <col min="8" max="8" width="17.7109375" style="1" customWidth="1"/>
    <col min="9" max="9" width="15.140625" style="1" customWidth="1"/>
    <col min="10" max="10" width="13.7109375" style="1" customWidth="1"/>
    <col min="11" max="12" width="7" style="1" bestFit="1" customWidth="1"/>
    <col min="13" max="16" width="6.5703125" style="1" bestFit="1" customWidth="1"/>
    <col min="17" max="17" width="4.85546875" style="1" bestFit="1" customWidth="1"/>
    <col min="18" max="18" width="9.140625" style="1"/>
    <col min="19" max="19" width="8.42578125" style="1" bestFit="1" customWidth="1"/>
    <col min="20" max="20" width="16.5703125" style="1" customWidth="1"/>
    <col min="21" max="21" width="18.7109375" style="1" bestFit="1" customWidth="1"/>
    <col min="22" max="16384" width="9.140625" style="1"/>
  </cols>
  <sheetData>
    <row r="2" spans="2:21" x14ac:dyDescent="0.25">
      <c r="B2" s="17" t="s">
        <v>53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4" spans="2:21" s="4" customFormat="1" ht="18" customHeight="1" x14ac:dyDescent="0.25">
      <c r="B4" s="2" t="s">
        <v>0</v>
      </c>
      <c r="C4" s="2" t="s">
        <v>2</v>
      </c>
      <c r="D4" s="2" t="s">
        <v>6</v>
      </c>
      <c r="E4" s="2" t="s">
        <v>3</v>
      </c>
      <c r="F4" s="2" t="s">
        <v>1</v>
      </c>
      <c r="G4" s="2" t="s">
        <v>23</v>
      </c>
      <c r="H4" s="2" t="s">
        <v>7</v>
      </c>
      <c r="I4" s="2" t="s">
        <v>35</v>
      </c>
      <c r="J4" s="2" t="s">
        <v>34</v>
      </c>
      <c r="K4" s="2" t="s">
        <v>15</v>
      </c>
      <c r="L4" s="2" t="s">
        <v>14</v>
      </c>
      <c r="M4" s="2" t="s">
        <v>16</v>
      </c>
      <c r="N4" s="2" t="s">
        <v>17</v>
      </c>
      <c r="O4" s="2" t="s">
        <v>21</v>
      </c>
      <c r="P4" s="2" t="s">
        <v>22</v>
      </c>
      <c r="Q4" s="2" t="s">
        <v>11</v>
      </c>
      <c r="R4" s="2" t="s">
        <v>36</v>
      </c>
      <c r="S4" s="3" t="s">
        <v>12</v>
      </c>
      <c r="T4" s="2" t="s">
        <v>33</v>
      </c>
      <c r="U4" s="2" t="s">
        <v>44</v>
      </c>
    </row>
    <row r="5" spans="2:21" s="11" customFormat="1" ht="18" customHeight="1" x14ac:dyDescent="0.25">
      <c r="B5" s="14">
        <v>9</v>
      </c>
      <c r="C5" s="15">
        <v>8</v>
      </c>
      <c r="D5" s="6">
        <f>(C5*0.4)</f>
        <v>3.2</v>
      </c>
      <c r="E5" s="5" t="s">
        <v>4</v>
      </c>
      <c r="F5" s="14">
        <v>8.4039999999999999</v>
      </c>
      <c r="G5" s="7">
        <v>1</v>
      </c>
      <c r="H5" s="6">
        <f>(F5*1)</f>
        <v>8.4039999999999999</v>
      </c>
      <c r="I5" s="6">
        <f>(H5/8.4)*10</f>
        <v>10.004761904761905</v>
      </c>
      <c r="J5" s="6">
        <f t="shared" ref="J5:J12" si="0">(I5*0.3)</f>
        <v>3.0014285714285713</v>
      </c>
      <c r="K5" s="8">
        <v>1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9">
        <f>(K5+L5+M5+N5+O5+P5)</f>
        <v>1</v>
      </c>
      <c r="R5" s="9">
        <f>(Q5/3.5)*10</f>
        <v>2.8571428571428568</v>
      </c>
      <c r="S5" s="9">
        <f t="shared" ref="S5:S12" si="1">(R5*0.3)</f>
        <v>0.85714285714285698</v>
      </c>
      <c r="T5" s="10">
        <f t="shared" ref="T5:T12" si="2">(D5+J5+S5)</f>
        <v>7.0585714285714287</v>
      </c>
      <c r="U5" s="2" t="s">
        <v>46</v>
      </c>
    </row>
    <row r="6" spans="2:21" s="11" customFormat="1" ht="18" customHeight="1" x14ac:dyDescent="0.25">
      <c r="B6" s="14">
        <v>12</v>
      </c>
      <c r="C6" s="15">
        <v>7.5</v>
      </c>
      <c r="D6" s="6">
        <f t="shared" ref="D6:D12" si="3">(C6*0.4)</f>
        <v>3</v>
      </c>
      <c r="E6" s="5" t="s">
        <v>5</v>
      </c>
      <c r="F6" s="14">
        <v>7.6967999999999996</v>
      </c>
      <c r="G6" s="7">
        <v>0.8</v>
      </c>
      <c r="H6" s="6">
        <f>(F6*0.8)</f>
        <v>6.1574400000000002</v>
      </c>
      <c r="I6" s="6">
        <f t="shared" ref="I6:I12" si="4">(H6/8.4)*10</f>
        <v>7.330285714285715</v>
      </c>
      <c r="J6" s="6">
        <f t="shared" si="0"/>
        <v>2.1990857142857143</v>
      </c>
      <c r="K6" s="8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9">
        <f>(K6+L6+M6+N6+O6+P6)</f>
        <v>1</v>
      </c>
      <c r="R6" s="9">
        <f t="shared" ref="R6:R12" si="5">(Q6/3.5)*10</f>
        <v>2.8571428571428568</v>
      </c>
      <c r="S6" s="9">
        <f t="shared" si="1"/>
        <v>0.85714285714285698</v>
      </c>
      <c r="T6" s="10">
        <f t="shared" si="2"/>
        <v>6.0562285714285711</v>
      </c>
      <c r="U6" s="2" t="s">
        <v>49</v>
      </c>
    </row>
    <row r="7" spans="2:21" s="11" customFormat="1" ht="18" customHeight="1" x14ac:dyDescent="0.25">
      <c r="B7" s="14">
        <v>84</v>
      </c>
      <c r="C7" s="15">
        <v>7.5</v>
      </c>
      <c r="D7" s="6">
        <f t="shared" si="3"/>
        <v>3</v>
      </c>
      <c r="E7" s="5" t="s">
        <v>5</v>
      </c>
      <c r="F7" s="14">
        <v>6.1352000000000002</v>
      </c>
      <c r="G7" s="7">
        <v>0.8</v>
      </c>
      <c r="H7" s="6">
        <f>(F7*0.8)</f>
        <v>4.9081600000000005</v>
      </c>
      <c r="I7" s="6">
        <f t="shared" si="4"/>
        <v>5.8430476190476197</v>
      </c>
      <c r="J7" s="6">
        <f t="shared" si="0"/>
        <v>1.7529142857142859</v>
      </c>
      <c r="K7" s="8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9">
        <f t="shared" ref="Q7:Q12" si="6">(K7+L7+M7+N7+O7+P7)</f>
        <v>1</v>
      </c>
      <c r="R7" s="9">
        <f t="shared" si="5"/>
        <v>2.8571428571428568</v>
      </c>
      <c r="S7" s="9">
        <f t="shared" si="1"/>
        <v>0.85714285714285698</v>
      </c>
      <c r="T7" s="10">
        <f t="shared" si="2"/>
        <v>5.6100571428571424</v>
      </c>
      <c r="U7" s="2" t="s">
        <v>50</v>
      </c>
    </row>
    <row r="8" spans="2:21" s="11" customFormat="1" ht="18" customHeight="1" x14ac:dyDescent="0.25">
      <c r="B8" s="14">
        <v>83</v>
      </c>
      <c r="C8" s="15">
        <v>7</v>
      </c>
      <c r="D8" s="6">
        <f t="shared" si="3"/>
        <v>2.8000000000000003</v>
      </c>
      <c r="E8" s="5" t="s">
        <v>5</v>
      </c>
      <c r="F8" s="14">
        <v>6.4592000000000001</v>
      </c>
      <c r="G8" s="7">
        <v>0.8</v>
      </c>
      <c r="H8" s="6">
        <f>(F8*0.8)</f>
        <v>5.1673600000000004</v>
      </c>
      <c r="I8" s="6">
        <f t="shared" si="4"/>
        <v>6.1516190476190484</v>
      </c>
      <c r="J8" s="6">
        <f t="shared" si="0"/>
        <v>1.8454857142857144</v>
      </c>
      <c r="K8" s="8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9">
        <f t="shared" si="6"/>
        <v>1</v>
      </c>
      <c r="R8" s="9">
        <f t="shared" si="5"/>
        <v>2.8571428571428568</v>
      </c>
      <c r="S8" s="9">
        <f t="shared" si="1"/>
        <v>0.85714285714285698</v>
      </c>
      <c r="T8" s="10">
        <f t="shared" si="2"/>
        <v>5.5026285714285716</v>
      </c>
      <c r="U8" s="2" t="s">
        <v>51</v>
      </c>
    </row>
    <row r="9" spans="2:21" s="11" customFormat="1" ht="18" customHeight="1" x14ac:dyDescent="0.25">
      <c r="B9" s="14">
        <v>35</v>
      </c>
      <c r="C9" s="15">
        <v>7</v>
      </c>
      <c r="D9" s="6">
        <f t="shared" si="3"/>
        <v>2.8000000000000003</v>
      </c>
      <c r="E9" s="5" t="s">
        <v>4</v>
      </c>
      <c r="F9" s="14">
        <v>6.9394</v>
      </c>
      <c r="G9" s="7">
        <v>1</v>
      </c>
      <c r="H9" s="6">
        <f>(F9*1)</f>
        <v>6.9394</v>
      </c>
      <c r="I9" s="6">
        <f t="shared" si="4"/>
        <v>8.2611904761904746</v>
      </c>
      <c r="J9" s="6">
        <f t="shared" si="0"/>
        <v>2.4783571428571425</v>
      </c>
      <c r="K9" s="8">
        <v>0</v>
      </c>
      <c r="L9" s="5">
        <v>0</v>
      </c>
      <c r="M9" s="5">
        <v>2</v>
      </c>
      <c r="N9" s="5">
        <v>0</v>
      </c>
      <c r="O9" s="5">
        <v>0</v>
      </c>
      <c r="P9" s="5">
        <v>0</v>
      </c>
      <c r="Q9" s="9">
        <f t="shared" si="6"/>
        <v>2</v>
      </c>
      <c r="R9" s="9">
        <f t="shared" si="5"/>
        <v>5.7142857142857135</v>
      </c>
      <c r="S9" s="9">
        <f t="shared" si="1"/>
        <v>1.714285714285714</v>
      </c>
      <c r="T9" s="10">
        <f t="shared" si="2"/>
        <v>6.9926428571428563</v>
      </c>
      <c r="U9" s="2" t="s">
        <v>47</v>
      </c>
    </row>
    <row r="10" spans="2:21" s="11" customFormat="1" ht="18" customHeight="1" x14ac:dyDescent="0.25">
      <c r="B10" s="14">
        <v>72</v>
      </c>
      <c r="C10" s="15">
        <v>7</v>
      </c>
      <c r="D10" s="6">
        <f t="shared" si="3"/>
        <v>2.8000000000000003</v>
      </c>
      <c r="E10" s="5" t="s">
        <v>41</v>
      </c>
      <c r="F10" s="14">
        <v>8.0869999999999997</v>
      </c>
      <c r="G10" s="7">
        <v>0.8</v>
      </c>
      <c r="H10" s="6">
        <f>(F10*0.8)</f>
        <v>6.4695999999999998</v>
      </c>
      <c r="I10" s="6">
        <f t="shared" si="4"/>
        <v>7.7019047619047605</v>
      </c>
      <c r="J10" s="6">
        <f t="shared" si="0"/>
        <v>2.3105714285714281</v>
      </c>
      <c r="K10" s="8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9">
        <f t="shared" si="6"/>
        <v>2</v>
      </c>
      <c r="R10" s="9">
        <f t="shared" si="5"/>
        <v>5.7142857142857135</v>
      </c>
      <c r="S10" s="9">
        <f t="shared" si="1"/>
        <v>1.714285714285714</v>
      </c>
      <c r="T10" s="10">
        <f t="shared" si="2"/>
        <v>6.8248571428571427</v>
      </c>
      <c r="U10" s="2" t="s">
        <v>48</v>
      </c>
    </row>
    <row r="11" spans="2:21" s="11" customFormat="1" ht="18" customHeight="1" x14ac:dyDescent="0.25">
      <c r="B11" s="14">
        <v>75</v>
      </c>
      <c r="C11" s="15">
        <v>7</v>
      </c>
      <c r="D11" s="6">
        <f t="shared" si="3"/>
        <v>2.8000000000000003</v>
      </c>
      <c r="E11" s="5" t="s">
        <v>42</v>
      </c>
      <c r="F11" s="14">
        <v>8.2922999999999991</v>
      </c>
      <c r="G11" s="7">
        <v>0.8</v>
      </c>
      <c r="H11" s="6">
        <f>(F11*0.8)</f>
        <v>6.6338399999999993</v>
      </c>
      <c r="I11" s="6">
        <f t="shared" si="4"/>
        <v>7.8974285714285708</v>
      </c>
      <c r="J11" s="6">
        <f t="shared" si="0"/>
        <v>2.3692285714285712</v>
      </c>
      <c r="K11" s="8">
        <v>1</v>
      </c>
      <c r="L11" s="5">
        <v>0.5</v>
      </c>
      <c r="M11" s="5">
        <v>2</v>
      </c>
      <c r="N11" s="5">
        <v>0</v>
      </c>
      <c r="O11" s="5">
        <v>0</v>
      </c>
      <c r="P11" s="5">
        <v>0</v>
      </c>
      <c r="Q11" s="9">
        <f t="shared" si="6"/>
        <v>3.5</v>
      </c>
      <c r="R11" s="9">
        <f t="shared" si="5"/>
        <v>10</v>
      </c>
      <c r="S11" s="9">
        <f t="shared" si="1"/>
        <v>3</v>
      </c>
      <c r="T11" s="10">
        <f t="shared" si="2"/>
        <v>8.1692285714285724</v>
      </c>
      <c r="U11" s="2" t="s">
        <v>45</v>
      </c>
    </row>
    <row r="12" spans="2:21" s="11" customFormat="1" ht="18" customHeight="1" x14ac:dyDescent="0.25">
      <c r="B12" s="14">
        <v>20</v>
      </c>
      <c r="C12" s="15">
        <v>7</v>
      </c>
      <c r="D12" s="6">
        <f t="shared" si="3"/>
        <v>2.8000000000000003</v>
      </c>
      <c r="E12" s="5" t="s">
        <v>43</v>
      </c>
      <c r="F12" s="14">
        <v>6.4166999999999996</v>
      </c>
      <c r="G12" s="7">
        <v>0.8</v>
      </c>
      <c r="H12" s="6">
        <f>(F12*0.8)</f>
        <v>5.1333599999999997</v>
      </c>
      <c r="I12" s="6">
        <f t="shared" si="4"/>
        <v>6.1111428571428563</v>
      </c>
      <c r="J12" s="6">
        <f t="shared" si="0"/>
        <v>1.8333428571428567</v>
      </c>
      <c r="K12" s="8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9">
        <f t="shared" si="6"/>
        <v>0</v>
      </c>
      <c r="R12" s="9">
        <f t="shared" si="5"/>
        <v>0</v>
      </c>
      <c r="S12" s="9">
        <f t="shared" si="1"/>
        <v>0</v>
      </c>
      <c r="T12" s="10">
        <f t="shared" si="2"/>
        <v>4.633342857142857</v>
      </c>
      <c r="U12" s="2" t="s">
        <v>52</v>
      </c>
    </row>
    <row r="15" spans="2:21" x14ac:dyDescent="0.25">
      <c r="F15" s="16"/>
      <c r="G15" s="16"/>
    </row>
    <row r="16" spans="2:21" s="11" customFormat="1" x14ac:dyDescent="0.25">
      <c r="C16" s="18" t="s">
        <v>24</v>
      </c>
      <c r="D16" s="19"/>
      <c r="E16" s="19"/>
      <c r="F16" s="19"/>
      <c r="G16" s="20"/>
      <c r="H16" s="1"/>
    </row>
    <row r="17" spans="3:13" s="11" customFormat="1" x14ac:dyDescent="0.25">
      <c r="E17" s="1"/>
      <c r="F17" s="1"/>
    </row>
    <row r="18" spans="3:13" s="11" customFormat="1" x14ac:dyDescent="0.25">
      <c r="C18" s="2" t="s">
        <v>23</v>
      </c>
      <c r="D18" s="21" t="s">
        <v>26</v>
      </c>
      <c r="E18" s="21"/>
      <c r="F18" s="21"/>
      <c r="G18" s="21"/>
    </row>
    <row r="19" spans="3:13" s="11" customFormat="1" x14ac:dyDescent="0.25">
      <c r="C19" s="2" t="s">
        <v>37</v>
      </c>
      <c r="D19" s="22" t="s">
        <v>38</v>
      </c>
      <c r="E19" s="24"/>
      <c r="F19" s="24"/>
      <c r="G19" s="23"/>
    </row>
    <row r="20" spans="3:13" s="11" customFormat="1" x14ac:dyDescent="0.25">
      <c r="C20" s="2" t="s">
        <v>27</v>
      </c>
      <c r="D20" s="22" t="s">
        <v>28</v>
      </c>
      <c r="E20" s="24"/>
      <c r="F20" s="24"/>
      <c r="G20" s="23"/>
    </row>
    <row r="21" spans="3:13" s="11" customFormat="1" x14ac:dyDescent="0.25">
      <c r="C21" s="2" t="s">
        <v>1</v>
      </c>
      <c r="D21" s="22" t="s">
        <v>29</v>
      </c>
      <c r="E21" s="24"/>
      <c r="F21" s="24"/>
      <c r="G21" s="23"/>
    </row>
    <row r="22" spans="3:13" s="11" customFormat="1" x14ac:dyDescent="0.25">
      <c r="C22" s="2" t="s">
        <v>11</v>
      </c>
      <c r="D22" s="22" t="s">
        <v>30</v>
      </c>
      <c r="E22" s="24"/>
      <c r="F22" s="24"/>
      <c r="G22" s="23"/>
    </row>
    <row r="23" spans="3:13" s="11" customFormat="1" x14ac:dyDescent="0.25">
      <c r="C23" s="2" t="s">
        <v>31</v>
      </c>
      <c r="D23" s="22" t="s">
        <v>32</v>
      </c>
      <c r="E23" s="24"/>
      <c r="F23" s="24"/>
      <c r="G23" s="23"/>
    </row>
    <row r="24" spans="3:13" s="11" customFormat="1" x14ac:dyDescent="0.25">
      <c r="C24" s="2" t="s">
        <v>15</v>
      </c>
      <c r="D24" s="22" t="s">
        <v>39</v>
      </c>
      <c r="E24" s="24"/>
      <c r="F24" s="24"/>
      <c r="G24" s="23"/>
    </row>
    <row r="25" spans="3:13" s="11" customFormat="1" x14ac:dyDescent="0.25">
      <c r="C25" s="2" t="s">
        <v>14</v>
      </c>
      <c r="D25" s="22" t="s">
        <v>40</v>
      </c>
      <c r="E25" s="24"/>
      <c r="F25" s="24"/>
      <c r="G25" s="23"/>
    </row>
    <row r="26" spans="3:13" s="11" customFormat="1" x14ac:dyDescent="0.25">
      <c r="C26" s="2" t="s">
        <v>13</v>
      </c>
      <c r="D26" s="22" t="s">
        <v>25</v>
      </c>
      <c r="E26" s="24"/>
      <c r="F26" s="24"/>
      <c r="G26" s="23"/>
    </row>
    <row r="27" spans="3:13" s="11" customFormat="1" x14ac:dyDescent="0.25">
      <c r="C27" s="2" t="s">
        <v>18</v>
      </c>
      <c r="D27" s="22" t="s">
        <v>8</v>
      </c>
      <c r="E27" s="24"/>
      <c r="F27" s="24"/>
      <c r="G27" s="23"/>
    </row>
    <row r="28" spans="3:13" s="11" customFormat="1" x14ac:dyDescent="0.25">
      <c r="C28" s="2" t="s">
        <v>19</v>
      </c>
      <c r="D28" s="22" t="s">
        <v>9</v>
      </c>
      <c r="E28" s="24"/>
      <c r="F28" s="24"/>
      <c r="G28" s="23"/>
    </row>
    <row r="29" spans="3:13" s="11" customFormat="1" x14ac:dyDescent="0.25">
      <c r="C29" s="2" t="s">
        <v>20</v>
      </c>
      <c r="D29" s="22" t="s">
        <v>10</v>
      </c>
      <c r="E29" s="24"/>
      <c r="F29" s="24"/>
      <c r="G29" s="23"/>
    </row>
    <row r="30" spans="3:13" s="11" customFormat="1" x14ac:dyDescent="0.25">
      <c r="C30" s="12"/>
      <c r="E30" s="12"/>
      <c r="K30" s="12"/>
      <c r="M30" s="12"/>
    </row>
    <row r="34" spans="2:6" x14ac:dyDescent="0.25">
      <c r="B34" s="11"/>
      <c r="F34" s="11"/>
    </row>
    <row r="35" spans="2:6" x14ac:dyDescent="0.25">
      <c r="B35" s="11"/>
      <c r="C35" s="13"/>
    </row>
    <row r="36" spans="2:6" x14ac:dyDescent="0.25">
      <c r="B36" s="11"/>
      <c r="C36" s="13"/>
    </row>
    <row r="37" spans="2:6" x14ac:dyDescent="0.25">
      <c r="B37" s="11"/>
      <c r="C37" s="13"/>
    </row>
    <row r="38" spans="2:6" x14ac:dyDescent="0.25">
      <c r="B38" s="11"/>
      <c r="C38" s="13"/>
    </row>
    <row r="39" spans="2:6" x14ac:dyDescent="0.25">
      <c r="B39" s="11"/>
      <c r="C39" s="13"/>
    </row>
    <row r="40" spans="2:6" x14ac:dyDescent="0.25">
      <c r="B40" s="11"/>
      <c r="C40" s="13"/>
    </row>
    <row r="41" spans="2:6" x14ac:dyDescent="0.25">
      <c r="B41" s="11"/>
      <c r="C41" s="13"/>
    </row>
    <row r="42" spans="2:6" x14ac:dyDescent="0.25">
      <c r="B42" s="11"/>
      <c r="C42" s="13"/>
    </row>
    <row r="43" spans="2:6" x14ac:dyDescent="0.25">
      <c r="B43" s="11"/>
      <c r="C43" s="13"/>
    </row>
    <row r="44" spans="2:6" x14ac:dyDescent="0.25">
      <c r="B44" s="11"/>
      <c r="C44" s="13"/>
    </row>
    <row r="48" spans="2:6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</sheetData>
  <sortState ref="B3:U11">
    <sortCondition descending="1" ref="T3:T11"/>
  </sortState>
  <mergeCells count="15">
    <mergeCell ref="D29:G29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F15:G15"/>
    <mergeCell ref="D18:G18"/>
    <mergeCell ref="B2:U2"/>
    <mergeCell ref="C16:G1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Bomio</dc:creator>
  <cp:lastModifiedBy>PPGCEM</cp:lastModifiedBy>
  <cp:lastPrinted>2016-07-19T14:51:20Z</cp:lastPrinted>
  <dcterms:created xsi:type="dcterms:W3CDTF">2016-07-19T13:59:21Z</dcterms:created>
  <dcterms:modified xsi:type="dcterms:W3CDTF">2017-07-28T18:34:45Z</dcterms:modified>
</cp:coreProperties>
</file>